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3 KARL\Vorträge\2025 Kollektivverträge\"/>
    </mc:Choice>
  </mc:AlternateContent>
  <xr:revisionPtr revIDLastSave="0" documentId="13_ncr:1_{D8690913-E30D-4368-80D6-04EED7E50C1B}" xr6:coauthVersionLast="47" xr6:coauthVersionMax="47" xr10:uidLastSave="{00000000-0000-0000-0000-000000000000}"/>
  <bookViews>
    <workbookView xWindow="930" yWindow="1170" windowWidth="24270" windowHeight="10965" xr2:uid="{A74A2F7C-79B9-4701-B2EF-0EE076147712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L11" i="1"/>
  <c r="I11" i="1"/>
  <c r="F11" i="1"/>
  <c r="C11" i="1"/>
  <c r="S14" i="1"/>
  <c r="R14" i="1"/>
  <c r="S13" i="1"/>
  <c r="R13" i="1"/>
  <c r="S12" i="1"/>
  <c r="R12" i="1"/>
  <c r="Q12" i="1"/>
  <c r="Q8" i="1"/>
  <c r="O18" i="1"/>
  <c r="O17" i="1"/>
  <c r="P11" i="1"/>
  <c r="M11" i="1"/>
  <c r="N14" i="1" s="1"/>
  <c r="J11" i="1"/>
  <c r="K13" i="1" s="1"/>
  <c r="G11" i="1"/>
  <c r="H14" i="1" s="1"/>
  <c r="H12" i="1"/>
  <c r="E13" i="1"/>
  <c r="D11" i="1"/>
  <c r="E12" i="1" s="1"/>
  <c r="O8" i="1"/>
  <c r="O19" i="1" s="1"/>
  <c r="O7" i="1"/>
  <c r="O6" i="1"/>
  <c r="L8" i="1"/>
  <c r="L19" i="1" s="1"/>
  <c r="L7" i="1"/>
  <c r="L18" i="1" s="1"/>
  <c r="L6" i="1"/>
  <c r="L17" i="1" s="1"/>
  <c r="I8" i="1"/>
  <c r="I19" i="1" s="1"/>
  <c r="I7" i="1"/>
  <c r="I18" i="1" s="1"/>
  <c r="I6" i="1"/>
  <c r="I17" i="1" s="1"/>
  <c r="F8" i="1"/>
  <c r="F19" i="1" s="1"/>
  <c r="F7" i="1"/>
  <c r="F18" i="1" s="1"/>
  <c r="F6" i="1"/>
  <c r="F17" i="1" s="1"/>
  <c r="C7" i="1"/>
  <c r="C18" i="1" s="1"/>
  <c r="C8" i="1"/>
  <c r="C6" i="1"/>
  <c r="C17" i="1" s="1"/>
  <c r="G5" i="1"/>
  <c r="G8" i="1" s="1"/>
  <c r="G19" i="1" s="1"/>
  <c r="J5" i="1"/>
  <c r="J8" i="1" s="1"/>
  <c r="K8" i="1" s="1"/>
  <c r="M5" i="1"/>
  <c r="M8" i="1" s="1"/>
  <c r="M19" i="1" s="1"/>
  <c r="P5" i="1"/>
  <c r="P8" i="1" s="1"/>
  <c r="P19" i="1" s="1"/>
  <c r="D5" i="1"/>
  <c r="D8" i="1" s="1"/>
  <c r="S8" i="1" s="1"/>
  <c r="R3" i="1"/>
  <c r="S5" i="1" s="1"/>
  <c r="T12" i="1" s="1"/>
  <c r="Q13" i="1" l="1"/>
  <c r="E14" i="1"/>
  <c r="E19" i="1" s="1"/>
  <c r="R17" i="1"/>
  <c r="R18" i="1"/>
  <c r="T8" i="1"/>
  <c r="K14" i="1"/>
  <c r="K19" i="1" s="1"/>
  <c r="T13" i="1"/>
  <c r="N12" i="1"/>
  <c r="T14" i="1"/>
  <c r="R6" i="1"/>
  <c r="N13" i="1"/>
  <c r="K12" i="1"/>
  <c r="R11" i="1"/>
  <c r="R8" i="1"/>
  <c r="R7" i="1"/>
  <c r="E8" i="1"/>
  <c r="H13" i="1"/>
  <c r="Q14" i="1"/>
  <c r="Q19" i="1" s="1"/>
  <c r="J19" i="1"/>
  <c r="C19" i="1"/>
  <c r="R19" i="1" s="1"/>
  <c r="H8" i="1"/>
  <c r="H19" i="1" s="1"/>
  <c r="D19" i="1"/>
  <c r="S19" i="1" s="1"/>
  <c r="T19" i="1" s="1"/>
  <c r="N8" i="1"/>
  <c r="N19" i="1" s="1"/>
  <c r="G6" i="1"/>
  <c r="P7" i="1"/>
  <c r="J7" i="1"/>
  <c r="D7" i="1"/>
  <c r="G7" i="1"/>
  <c r="P6" i="1"/>
  <c r="M6" i="1"/>
  <c r="J6" i="1"/>
  <c r="M7" i="1"/>
  <c r="D6" i="1"/>
  <c r="G17" i="1" l="1"/>
  <c r="H6" i="1"/>
  <c r="H17" i="1" s="1"/>
  <c r="E6" i="1"/>
  <c r="E17" i="1" s="1"/>
  <c r="S6" i="1"/>
  <c r="T6" i="1" s="1"/>
  <c r="D17" i="1"/>
  <c r="N7" i="1"/>
  <c r="N18" i="1" s="1"/>
  <c r="M18" i="1"/>
  <c r="K6" i="1"/>
  <c r="K17" i="1" s="1"/>
  <c r="J17" i="1"/>
  <c r="M17" i="1"/>
  <c r="N6" i="1"/>
  <c r="N17" i="1" s="1"/>
  <c r="Q6" i="1"/>
  <c r="Q17" i="1" s="1"/>
  <c r="P17" i="1"/>
  <c r="H7" i="1"/>
  <c r="H18" i="1" s="1"/>
  <c r="G18" i="1"/>
  <c r="S7" i="1"/>
  <c r="T7" i="1" s="1"/>
  <c r="D18" i="1"/>
  <c r="E7" i="1"/>
  <c r="E18" i="1" s="1"/>
  <c r="K7" i="1"/>
  <c r="K18" i="1" s="1"/>
  <c r="J18" i="1"/>
  <c r="P18" i="1"/>
  <c r="Q7" i="1"/>
  <c r="Q18" i="1" s="1"/>
  <c r="S17" i="1" l="1"/>
  <c r="T17" i="1" s="1"/>
  <c r="S18" i="1"/>
  <c r="T18" i="1" s="1"/>
</calcChain>
</file>

<file path=xl/sharedStrings.xml><?xml version="1.0" encoding="utf-8"?>
<sst xmlns="http://schemas.openxmlformats.org/spreadsheetml/2006/main" count="41" uniqueCount="18">
  <si>
    <t>Gesamt</t>
  </si>
  <si>
    <t>Laufbahn</t>
  </si>
  <si>
    <t xml:space="preserve"> </t>
  </si>
  <si>
    <t>Stellenplan</t>
  </si>
  <si>
    <t>deutsch</t>
  </si>
  <si>
    <t>italienisch</t>
  </si>
  <si>
    <t>ladinisch</t>
  </si>
  <si>
    <t>Höhere</t>
  </si>
  <si>
    <t>Gehobene</t>
  </si>
  <si>
    <t>mittlere</t>
  </si>
  <si>
    <t>Arbeiter</t>
  </si>
  <si>
    <t>einfache</t>
  </si>
  <si>
    <t>Vollzeitäq</t>
  </si>
  <si>
    <t>Stunden</t>
  </si>
  <si>
    <t>effektiv Bes</t>
  </si>
  <si>
    <t>Differenz</t>
  </si>
  <si>
    <t>Stellen</t>
  </si>
  <si>
    <t>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</si>
</sst>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9" fontId="0" fillId="0" borderId="0" xfId="0" applyNumberFormat="1"/>
    <xf numFmtId="2" fontId="0" fillId="0" borderId="0" xfId="0" applyNumberFormat="1"/>
    <xf numFmtId="10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4" xfId="0" applyNumberFormat="1" applyBorder="1"/>
    <xf numFmtId="10" fontId="0" fillId="0" borderId="5" xfId="0" applyNumberFormat="1" applyBorder="1"/>
    <xf numFmtId="2" fontId="0" fillId="0" borderId="0" xfId="0" applyNumberFormat="1" applyBorder="1"/>
    <xf numFmtId="2" fontId="0" fillId="0" borderId="6" xfId="0" applyNumberFormat="1" applyBorder="1"/>
    <xf numFmtId="2" fontId="0" fillId="0" borderId="7" xfId="0" applyNumberFormat="1" applyBorder="1"/>
    <xf numFmtId="10" fontId="0" fillId="0" borderId="8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D54F4-22B1-400A-9CC4-F9944A57352D}">
  <dimension ref="A1:AA33"/>
  <sheetViews>
    <sheetView tabSelected="1" workbookViewId="0">
      <selection activeCell="S11" sqref="S11"/>
    </sheetView>
  </sheetViews>
  <sheetFormatPr baseColWidth="10" defaultRowHeight="15" x14ac:dyDescent="0.25"/>
  <cols>
    <col min="2" max="2" width="7.28515625" customWidth="1"/>
    <col min="3" max="3" width="6.7109375" customWidth="1"/>
    <col min="4" max="4" width="8.5703125" customWidth="1"/>
    <col min="5" max="5" width="7" customWidth="1"/>
    <col min="6" max="6" width="7.140625" customWidth="1"/>
    <col min="7" max="7" width="8.85546875" customWidth="1"/>
    <col min="8" max="8" width="7.28515625" customWidth="1"/>
    <col min="9" max="9" width="7.42578125" customWidth="1"/>
    <col min="10" max="10" width="8.140625" customWidth="1"/>
    <col min="11" max="11" width="8.7109375" customWidth="1"/>
    <col min="12" max="12" width="8" customWidth="1"/>
    <col min="13" max="13" width="8.7109375" customWidth="1"/>
    <col min="14" max="14" width="8.28515625" customWidth="1"/>
    <col min="15" max="15" width="6.7109375" customWidth="1"/>
    <col min="16" max="16" width="9.140625" customWidth="1"/>
    <col min="17" max="17" width="8.5703125" customWidth="1"/>
    <col min="18" max="18" width="8.42578125" customWidth="1"/>
    <col min="19" max="19" width="8.28515625" customWidth="1"/>
    <col min="20" max="20" width="8.140625" customWidth="1"/>
  </cols>
  <sheetData>
    <row r="1" spans="1:20" x14ac:dyDescent="0.25">
      <c r="A1" t="s">
        <v>1</v>
      </c>
      <c r="C1" s="6"/>
      <c r="D1" s="7" t="s">
        <v>7</v>
      </c>
      <c r="E1" s="8"/>
      <c r="F1" s="6"/>
      <c r="G1" s="7" t="s">
        <v>8</v>
      </c>
      <c r="H1" s="8"/>
      <c r="I1" s="6"/>
      <c r="J1" s="7" t="s">
        <v>9</v>
      </c>
      <c r="K1" s="8"/>
      <c r="L1" s="6"/>
      <c r="M1" s="7" t="s">
        <v>10</v>
      </c>
      <c r="N1" s="8"/>
      <c r="O1" s="6"/>
      <c r="P1" s="7" t="s">
        <v>11</v>
      </c>
      <c r="Q1" s="8"/>
      <c r="R1" s="6"/>
      <c r="S1" s="7" t="s">
        <v>0</v>
      </c>
      <c r="T1" s="8"/>
    </row>
    <row r="2" spans="1:20" x14ac:dyDescent="0.25">
      <c r="C2" s="9" t="s">
        <v>16</v>
      </c>
      <c r="D2" s="10" t="s">
        <v>13</v>
      </c>
      <c r="E2" s="11" t="s">
        <v>17</v>
      </c>
      <c r="F2" s="9" t="s">
        <v>16</v>
      </c>
      <c r="G2" s="10" t="s">
        <v>13</v>
      </c>
      <c r="H2" s="11" t="s">
        <v>17</v>
      </c>
      <c r="I2" s="9" t="s">
        <v>16</v>
      </c>
      <c r="J2" s="10" t="s">
        <v>13</v>
      </c>
      <c r="K2" s="11" t="s">
        <v>17</v>
      </c>
      <c r="L2" s="9" t="s">
        <v>16</v>
      </c>
      <c r="M2" s="10" t="s">
        <v>13</v>
      </c>
      <c r="N2" s="11" t="s">
        <v>17</v>
      </c>
      <c r="O2" s="9" t="s">
        <v>16</v>
      </c>
      <c r="P2" s="10" t="s">
        <v>13</v>
      </c>
      <c r="Q2" s="11" t="s">
        <v>17</v>
      </c>
      <c r="R2" s="9" t="s">
        <v>16</v>
      </c>
      <c r="S2" s="10" t="s">
        <v>13</v>
      </c>
      <c r="T2" s="11" t="s">
        <v>17</v>
      </c>
    </row>
    <row r="3" spans="1:20" x14ac:dyDescent="0.25">
      <c r="A3" s="5" t="s">
        <v>3</v>
      </c>
      <c r="C3" s="9">
        <v>16</v>
      </c>
      <c r="D3" s="10"/>
      <c r="E3" s="11"/>
      <c r="F3" s="9">
        <v>64</v>
      </c>
      <c r="G3" s="10"/>
      <c r="H3" s="11"/>
      <c r="I3" s="9">
        <v>28</v>
      </c>
      <c r="J3" s="10"/>
      <c r="K3" s="11"/>
      <c r="L3" s="9">
        <v>42</v>
      </c>
      <c r="M3" s="10"/>
      <c r="N3" s="11"/>
      <c r="O3" s="9">
        <v>30</v>
      </c>
      <c r="P3" s="10"/>
      <c r="Q3" s="11"/>
      <c r="R3" s="9">
        <f>C3+F3+I3+L3+O3</f>
        <v>180</v>
      </c>
      <c r="S3" s="10"/>
      <c r="T3" s="11"/>
    </row>
    <row r="4" spans="1:20" x14ac:dyDescent="0.25">
      <c r="A4" t="s">
        <v>12</v>
      </c>
      <c r="C4" s="9"/>
      <c r="D4" s="10">
        <v>38</v>
      </c>
      <c r="E4" s="11"/>
      <c r="F4" s="9"/>
      <c r="G4" s="10">
        <v>38</v>
      </c>
      <c r="H4" s="11"/>
      <c r="I4" s="9"/>
      <c r="J4" s="10">
        <v>38</v>
      </c>
      <c r="K4" s="11"/>
      <c r="L4" s="9"/>
      <c r="M4" s="10">
        <v>38</v>
      </c>
      <c r="N4" s="11"/>
      <c r="O4" s="9"/>
      <c r="P4" s="10">
        <v>38</v>
      </c>
      <c r="Q4" s="11"/>
      <c r="R4" s="9"/>
      <c r="S4" s="10">
        <v>38</v>
      </c>
      <c r="T4" s="11"/>
    </row>
    <row r="5" spans="1:20" x14ac:dyDescent="0.25">
      <c r="A5" t="s">
        <v>13</v>
      </c>
      <c r="C5" s="9"/>
      <c r="D5" s="10">
        <f>C3*D4</f>
        <v>608</v>
      </c>
      <c r="E5" s="11"/>
      <c r="F5" s="9"/>
      <c r="G5" s="10">
        <f>F3*G4</f>
        <v>2432</v>
      </c>
      <c r="H5" s="11"/>
      <c r="I5" s="9"/>
      <c r="J5" s="10">
        <f>I3*J4</f>
        <v>1064</v>
      </c>
      <c r="K5" s="11"/>
      <c r="L5" s="9"/>
      <c r="M5" s="10">
        <f>L3*M4</f>
        <v>1596</v>
      </c>
      <c r="N5" s="11"/>
      <c r="O5" s="9"/>
      <c r="P5" s="10">
        <f>O3*P4</f>
        <v>1140</v>
      </c>
      <c r="Q5" s="11"/>
      <c r="R5" s="9"/>
      <c r="S5" s="10">
        <f>R3*S4</f>
        <v>6840</v>
      </c>
      <c r="T5" s="11"/>
    </row>
    <row r="6" spans="1:20" x14ac:dyDescent="0.25">
      <c r="A6" t="s">
        <v>4</v>
      </c>
      <c r="B6" s="2">
        <v>0.68</v>
      </c>
      <c r="C6" s="12">
        <f>$B6*C$3</f>
        <v>10.88</v>
      </c>
      <c r="D6" s="10">
        <f>D$5*$B6</f>
        <v>413.44000000000005</v>
      </c>
      <c r="E6" s="13">
        <f>D6/D$5</f>
        <v>0.68</v>
      </c>
      <c r="F6" s="12">
        <f>$B6*F$3</f>
        <v>43.52</v>
      </c>
      <c r="G6" s="10">
        <f t="shared" ref="G6:P6" si="0">G$5*$B6</f>
        <v>1653.7600000000002</v>
      </c>
      <c r="H6" s="13">
        <f>G6/G$5</f>
        <v>0.68</v>
      </c>
      <c r="I6" s="12">
        <f>$B6*I$3</f>
        <v>19.040000000000003</v>
      </c>
      <c r="J6" s="10">
        <f t="shared" si="0"/>
        <v>723.5200000000001</v>
      </c>
      <c r="K6" s="13">
        <f>J6/J$5</f>
        <v>0.68</v>
      </c>
      <c r="L6" s="12">
        <f>$B6*L$3</f>
        <v>28.560000000000002</v>
      </c>
      <c r="M6" s="10">
        <f t="shared" si="0"/>
        <v>1085.28</v>
      </c>
      <c r="N6" s="13">
        <f>M6/M$5</f>
        <v>0.67999999999999994</v>
      </c>
      <c r="O6" s="12">
        <f>$B6*O$3</f>
        <v>20.400000000000002</v>
      </c>
      <c r="P6" s="10">
        <f t="shared" si="0"/>
        <v>775.2</v>
      </c>
      <c r="Q6" s="13">
        <f>P6/P$5</f>
        <v>0.68</v>
      </c>
      <c r="R6" s="12">
        <f>C6+F6+I6+L6+O6</f>
        <v>122.40000000000002</v>
      </c>
      <c r="S6" s="14">
        <f>D6+G6+J6+M6+P6</f>
        <v>4651.2</v>
      </c>
      <c r="T6" s="13">
        <f>S6/S$5</f>
        <v>0.67999999999999994</v>
      </c>
    </row>
    <row r="7" spans="1:20" x14ac:dyDescent="0.25">
      <c r="A7" t="s">
        <v>5</v>
      </c>
      <c r="B7" s="2">
        <v>0.28999999999999998</v>
      </c>
      <c r="C7" s="12">
        <f t="shared" ref="C7:O8" si="1">$B7*C$3</f>
        <v>4.6399999999999997</v>
      </c>
      <c r="D7" s="10">
        <f t="shared" ref="D7:P8" si="2">D$5*$B7</f>
        <v>176.32</v>
      </c>
      <c r="E7" s="13">
        <f t="shared" ref="E7:E8" si="3">D7/D$5</f>
        <v>0.28999999999999998</v>
      </c>
      <c r="F7" s="12">
        <f t="shared" si="1"/>
        <v>18.559999999999999</v>
      </c>
      <c r="G7" s="10">
        <f t="shared" si="2"/>
        <v>705.28</v>
      </c>
      <c r="H7" s="13">
        <f t="shared" ref="H7:H8" si="4">G7/G$5</f>
        <v>0.28999999999999998</v>
      </c>
      <c r="I7" s="12">
        <f t="shared" si="1"/>
        <v>8.1199999999999992</v>
      </c>
      <c r="J7" s="10">
        <f t="shared" si="2"/>
        <v>308.56</v>
      </c>
      <c r="K7" s="13">
        <f t="shared" ref="K7:K8" si="5">J7/J$5</f>
        <v>0.28999999999999998</v>
      </c>
      <c r="L7" s="12">
        <f t="shared" si="1"/>
        <v>12.18</v>
      </c>
      <c r="M7" s="10">
        <f t="shared" si="2"/>
        <v>462.84</v>
      </c>
      <c r="N7" s="13">
        <f t="shared" ref="N7:N8" si="6">M7/M$5</f>
        <v>0.28999999999999998</v>
      </c>
      <c r="O7" s="12">
        <f t="shared" si="1"/>
        <v>8.6999999999999993</v>
      </c>
      <c r="P7" s="10">
        <f t="shared" si="2"/>
        <v>330.59999999999997</v>
      </c>
      <c r="Q7" s="13">
        <f t="shared" ref="Q7:Q8" si="7">P7/P$5</f>
        <v>0.28999999999999998</v>
      </c>
      <c r="R7" s="12">
        <f t="shared" ref="R7:S8" si="8">C7+F7+I7+L7+O7</f>
        <v>52.2</v>
      </c>
      <c r="S7" s="14">
        <f t="shared" si="8"/>
        <v>1983.5999999999997</v>
      </c>
      <c r="T7" s="13">
        <f t="shared" ref="T7:T8" si="9">S7/S$5</f>
        <v>0.28999999999999998</v>
      </c>
    </row>
    <row r="8" spans="1:20" x14ac:dyDescent="0.25">
      <c r="A8" t="s">
        <v>6</v>
      </c>
      <c r="B8" s="2">
        <v>0.03</v>
      </c>
      <c r="C8" s="12">
        <f t="shared" si="1"/>
        <v>0.48</v>
      </c>
      <c r="D8" s="10">
        <f t="shared" si="2"/>
        <v>18.239999999999998</v>
      </c>
      <c r="E8" s="13">
        <f t="shared" si="3"/>
        <v>0.03</v>
      </c>
      <c r="F8" s="12">
        <f t="shared" si="1"/>
        <v>1.92</v>
      </c>
      <c r="G8" s="10">
        <f t="shared" si="2"/>
        <v>72.959999999999994</v>
      </c>
      <c r="H8" s="13">
        <f t="shared" si="4"/>
        <v>0.03</v>
      </c>
      <c r="I8" s="12">
        <f t="shared" si="1"/>
        <v>0.84</v>
      </c>
      <c r="J8" s="10">
        <f t="shared" si="2"/>
        <v>31.919999999999998</v>
      </c>
      <c r="K8" s="13">
        <f t="shared" si="5"/>
        <v>0.03</v>
      </c>
      <c r="L8" s="12">
        <f t="shared" si="1"/>
        <v>1.26</v>
      </c>
      <c r="M8" s="10">
        <f t="shared" si="2"/>
        <v>47.879999999999995</v>
      </c>
      <c r="N8" s="13">
        <f t="shared" si="6"/>
        <v>2.9999999999999995E-2</v>
      </c>
      <c r="O8" s="12">
        <f t="shared" si="1"/>
        <v>0.89999999999999991</v>
      </c>
      <c r="P8" s="10">
        <f t="shared" si="2"/>
        <v>34.199999999999996</v>
      </c>
      <c r="Q8" s="13">
        <f t="shared" si="7"/>
        <v>2.9999999999999995E-2</v>
      </c>
      <c r="R8" s="12">
        <f t="shared" si="8"/>
        <v>5.4</v>
      </c>
      <c r="S8" s="14">
        <f t="shared" si="8"/>
        <v>205.2</v>
      </c>
      <c r="T8" s="13">
        <f t="shared" si="9"/>
        <v>0.03</v>
      </c>
    </row>
    <row r="9" spans="1:20" x14ac:dyDescent="0.25">
      <c r="C9" s="9"/>
      <c r="D9" s="10"/>
      <c r="E9" s="11"/>
      <c r="F9" s="9"/>
      <c r="G9" s="10"/>
      <c r="H9" s="11"/>
      <c r="I9" s="9"/>
      <c r="J9" s="10"/>
      <c r="K9" s="11"/>
      <c r="L9" s="9"/>
      <c r="M9" s="10"/>
      <c r="N9" s="11"/>
      <c r="O9" s="9"/>
      <c r="P9" s="10"/>
      <c r="Q9" s="11"/>
      <c r="R9" s="9"/>
      <c r="S9" s="10"/>
      <c r="T9" s="11"/>
    </row>
    <row r="10" spans="1:20" x14ac:dyDescent="0.25">
      <c r="A10" s="5" t="s">
        <v>14</v>
      </c>
      <c r="C10" s="9"/>
      <c r="D10" s="10"/>
      <c r="E10" s="11"/>
      <c r="F10" s="9"/>
      <c r="G10" s="10"/>
      <c r="H10" s="11"/>
      <c r="I10" s="9"/>
      <c r="J10" s="10"/>
      <c r="K10" s="11"/>
      <c r="L10" s="9"/>
      <c r="M10" s="10"/>
      <c r="N10" s="11"/>
      <c r="O10" s="9"/>
      <c r="P10" s="10"/>
      <c r="Q10" s="11"/>
      <c r="R10" s="9"/>
      <c r="S10" s="10"/>
      <c r="T10" s="11"/>
    </row>
    <row r="11" spans="1:20" x14ac:dyDescent="0.25">
      <c r="A11" t="s">
        <v>2</v>
      </c>
      <c r="C11" s="10">
        <f>SUM(C12:C14)</f>
        <v>13</v>
      </c>
      <c r="D11" s="10">
        <f>SUM(D12:D14)</f>
        <v>606</v>
      </c>
      <c r="E11" s="11"/>
      <c r="F11" s="10">
        <f>SUM(F12:F14)</f>
        <v>38</v>
      </c>
      <c r="G11" s="10">
        <f>SUM(G12:G14)</f>
        <v>1200</v>
      </c>
      <c r="H11" s="11"/>
      <c r="I11" s="10">
        <f>SUM(I12:I14)</f>
        <v>25</v>
      </c>
      <c r="J11" s="10">
        <f>SUM(J12:J14)</f>
        <v>858</v>
      </c>
      <c r="K11" s="11"/>
      <c r="L11" s="10">
        <f>SUM(L12:L14)</f>
        <v>32</v>
      </c>
      <c r="M11" s="10">
        <f>SUM(M12:M14)</f>
        <v>1194</v>
      </c>
      <c r="N11" s="11"/>
      <c r="O11" s="10">
        <f>SUM(O12:O14)</f>
        <v>23</v>
      </c>
      <c r="P11" s="10">
        <f>SUM(P12:P14)</f>
        <v>666</v>
      </c>
      <c r="Q11" s="11"/>
      <c r="R11" s="9">
        <f>SUM(R12:R14)</f>
        <v>131</v>
      </c>
      <c r="S11" s="10"/>
      <c r="T11" s="11"/>
    </row>
    <row r="12" spans="1:20" x14ac:dyDescent="0.25">
      <c r="A12" t="s">
        <v>4</v>
      </c>
      <c r="C12" s="9">
        <v>9</v>
      </c>
      <c r="D12" s="10">
        <v>392</v>
      </c>
      <c r="E12" s="13">
        <f>D12/D$11</f>
        <v>0.64686468646864681</v>
      </c>
      <c r="F12" s="9">
        <v>26</v>
      </c>
      <c r="G12" s="10">
        <v>820</v>
      </c>
      <c r="H12" s="13">
        <f>G12/G$11</f>
        <v>0.68333333333333335</v>
      </c>
      <c r="I12" s="9">
        <v>17</v>
      </c>
      <c r="J12" s="10">
        <v>610</v>
      </c>
      <c r="K12" s="13">
        <f>J12/J$11</f>
        <v>0.71095571095571097</v>
      </c>
      <c r="L12" s="9">
        <v>24</v>
      </c>
      <c r="M12" s="10">
        <v>890</v>
      </c>
      <c r="N12" s="13">
        <f>M12/M$11</f>
        <v>0.74539363484087107</v>
      </c>
      <c r="O12" s="9">
        <v>17</v>
      </c>
      <c r="P12" s="10">
        <v>490</v>
      </c>
      <c r="Q12" s="13">
        <f>P12/P$5</f>
        <v>0.42982456140350878</v>
      </c>
      <c r="R12" s="12">
        <f>C12+F12+I12+L12+O12</f>
        <v>93</v>
      </c>
      <c r="S12" s="14">
        <f>D12+G12+J12+M12+P12</f>
        <v>3202</v>
      </c>
      <c r="T12" s="13">
        <f>S12/S$5</f>
        <v>0.46812865497076023</v>
      </c>
    </row>
    <row r="13" spans="1:20" x14ac:dyDescent="0.25">
      <c r="A13" t="s">
        <v>5</v>
      </c>
      <c r="C13" s="9">
        <v>3</v>
      </c>
      <c r="D13" s="10">
        <v>176</v>
      </c>
      <c r="E13" s="13">
        <f t="shared" ref="E13:E14" si="10">D13/D$11</f>
        <v>0.29042904290429045</v>
      </c>
      <c r="F13" s="9">
        <v>12</v>
      </c>
      <c r="G13" s="10">
        <v>380</v>
      </c>
      <c r="H13" s="13">
        <f t="shared" ref="H13:H14" si="11">G13/G$11</f>
        <v>0.31666666666666665</v>
      </c>
      <c r="I13" s="9">
        <v>7</v>
      </c>
      <c r="J13" s="10">
        <v>210</v>
      </c>
      <c r="K13" s="13">
        <f t="shared" ref="K13:K14" si="12">J13/J$11</f>
        <v>0.24475524475524477</v>
      </c>
      <c r="L13" s="9">
        <v>8</v>
      </c>
      <c r="M13" s="10">
        <v>304</v>
      </c>
      <c r="N13" s="13">
        <f t="shared" ref="N13:N14" si="13">M13/M$11</f>
        <v>0.25460636515912899</v>
      </c>
      <c r="O13" s="9">
        <v>6</v>
      </c>
      <c r="P13" s="10">
        <v>176</v>
      </c>
      <c r="Q13" s="13">
        <f t="shared" ref="Q13:Q14" si="14">P13/P$5</f>
        <v>0.15438596491228071</v>
      </c>
      <c r="R13" s="12">
        <f t="shared" ref="R13:R14" si="15">C13+F13+I13+L13+O13</f>
        <v>36</v>
      </c>
      <c r="S13" s="14">
        <f t="shared" ref="S13:S14" si="16">D13+G13+J13+M13+P13</f>
        <v>1246</v>
      </c>
      <c r="T13" s="13">
        <f t="shared" ref="T13:T14" si="17">S13/S$5</f>
        <v>0.18216374269005847</v>
      </c>
    </row>
    <row r="14" spans="1:20" x14ac:dyDescent="0.25">
      <c r="A14" t="s">
        <v>6</v>
      </c>
      <c r="C14" s="9">
        <v>1</v>
      </c>
      <c r="D14" s="10">
        <v>38</v>
      </c>
      <c r="E14" s="13">
        <f t="shared" si="10"/>
        <v>6.2706270627062702E-2</v>
      </c>
      <c r="F14" s="9">
        <v>0</v>
      </c>
      <c r="G14" s="10">
        <v>0</v>
      </c>
      <c r="H14" s="13">
        <f t="shared" si="11"/>
        <v>0</v>
      </c>
      <c r="I14" s="9">
        <v>1</v>
      </c>
      <c r="J14" s="10">
        <v>38</v>
      </c>
      <c r="K14" s="13">
        <f t="shared" si="12"/>
        <v>4.4289044289044288E-2</v>
      </c>
      <c r="L14" s="9">
        <v>0</v>
      </c>
      <c r="M14" s="10"/>
      <c r="N14" s="13">
        <f t="shared" si="13"/>
        <v>0</v>
      </c>
      <c r="O14" s="9">
        <v>0</v>
      </c>
      <c r="P14" s="10"/>
      <c r="Q14" s="13">
        <f t="shared" si="14"/>
        <v>0</v>
      </c>
      <c r="R14" s="12">
        <f t="shared" si="15"/>
        <v>2</v>
      </c>
      <c r="S14" s="14">
        <f t="shared" si="16"/>
        <v>76</v>
      </c>
      <c r="T14" s="13">
        <f t="shared" si="17"/>
        <v>1.1111111111111112E-2</v>
      </c>
    </row>
    <row r="15" spans="1:20" x14ac:dyDescent="0.25">
      <c r="C15" s="9"/>
      <c r="D15" s="10"/>
      <c r="E15" s="11"/>
      <c r="F15" s="9"/>
      <c r="G15" s="10"/>
      <c r="H15" s="11"/>
      <c r="I15" s="9"/>
      <c r="J15" s="10"/>
      <c r="K15" s="11"/>
      <c r="L15" s="9"/>
      <c r="M15" s="10"/>
      <c r="N15" s="11"/>
      <c r="O15" s="9"/>
      <c r="P15" s="10"/>
      <c r="Q15" s="11"/>
      <c r="R15" s="9"/>
      <c r="S15" s="10"/>
      <c r="T15" s="11"/>
    </row>
    <row r="16" spans="1:20" x14ac:dyDescent="0.25">
      <c r="A16" s="5" t="s">
        <v>15</v>
      </c>
      <c r="C16" s="9"/>
      <c r="D16" s="10"/>
      <c r="E16" s="11"/>
      <c r="F16" s="9"/>
      <c r="G16" s="10"/>
      <c r="H16" s="11"/>
      <c r="I16" s="9"/>
      <c r="J16" s="10"/>
      <c r="K16" s="11"/>
      <c r="L16" s="9"/>
      <c r="M16" s="10"/>
      <c r="N16" s="11"/>
      <c r="O16" s="9"/>
      <c r="P16" s="10"/>
      <c r="Q16" s="11"/>
      <c r="R16" s="9"/>
      <c r="S16" s="10"/>
      <c r="T16" s="11"/>
    </row>
    <row r="17" spans="1:20" x14ac:dyDescent="0.25">
      <c r="A17" t="s">
        <v>4</v>
      </c>
      <c r="C17" s="12">
        <f>-C6+C12</f>
        <v>-1.8800000000000008</v>
      </c>
      <c r="D17" s="14">
        <f>-D6+D12</f>
        <v>-21.440000000000055</v>
      </c>
      <c r="E17" s="13">
        <f>E12-E6</f>
        <v>-3.3135313531353239E-2</v>
      </c>
      <c r="F17" s="12">
        <f>-F6+F12</f>
        <v>-17.520000000000003</v>
      </c>
      <c r="G17" s="14">
        <f>-G6+G12</f>
        <v>-833.76000000000022</v>
      </c>
      <c r="H17" s="13">
        <f>H12-H6</f>
        <v>3.3333333333332993E-3</v>
      </c>
      <c r="I17" s="12">
        <f>-I6+I12</f>
        <v>-2.0400000000000027</v>
      </c>
      <c r="J17" s="14">
        <f>-J6+J12</f>
        <v>-113.5200000000001</v>
      </c>
      <c r="K17" s="13">
        <f>K12-K6</f>
        <v>3.0955710955710924E-2</v>
      </c>
      <c r="L17" s="12">
        <f>-L6+L12</f>
        <v>-4.5600000000000023</v>
      </c>
      <c r="M17" s="14">
        <f>-M6+M12</f>
        <v>-195.27999999999997</v>
      </c>
      <c r="N17" s="13">
        <f>N12-N6</f>
        <v>6.5393634840871129E-2</v>
      </c>
      <c r="O17" s="12">
        <f>-O6+O12</f>
        <v>-3.4000000000000021</v>
      </c>
      <c r="P17" s="14">
        <f>-P6+P12</f>
        <v>-285.20000000000005</v>
      </c>
      <c r="Q17" s="13">
        <f>Q12-Q6</f>
        <v>-0.25017543859649127</v>
      </c>
      <c r="R17" s="12">
        <f>C17+F17+I17+L17+O17</f>
        <v>-29.400000000000013</v>
      </c>
      <c r="S17" s="14">
        <f>D17+G17+J17+M17+P17</f>
        <v>-1449.2000000000005</v>
      </c>
      <c r="T17" s="13">
        <f>S17/S$5</f>
        <v>-0.21187134502923985</v>
      </c>
    </row>
    <row r="18" spans="1:20" x14ac:dyDescent="0.25">
      <c r="A18" t="s">
        <v>5</v>
      </c>
      <c r="C18" s="12">
        <f>-C7+C13</f>
        <v>-1.6399999999999997</v>
      </c>
      <c r="D18" s="14">
        <f>-D7+D13</f>
        <v>-0.31999999999999318</v>
      </c>
      <c r="E18" s="13">
        <f>E13-E7</f>
        <v>4.2904290429046643E-4</v>
      </c>
      <c r="F18" s="12">
        <f>-F7+F13</f>
        <v>-6.5599999999999987</v>
      </c>
      <c r="G18" s="14">
        <f>-G7+G13</f>
        <v>-325.27999999999997</v>
      </c>
      <c r="H18" s="13">
        <f>H13-H7</f>
        <v>2.6666666666666672E-2</v>
      </c>
      <c r="I18" s="12">
        <f>-I7+I13</f>
        <v>-1.1199999999999992</v>
      </c>
      <c r="J18" s="14">
        <f>-J7+J13</f>
        <v>-98.56</v>
      </c>
      <c r="K18" s="13">
        <f>K13-K7</f>
        <v>-4.5244755244755214E-2</v>
      </c>
      <c r="L18" s="12">
        <f>-L7+L13</f>
        <v>-4.18</v>
      </c>
      <c r="M18" s="14">
        <f>-M7+M13</f>
        <v>-158.83999999999997</v>
      </c>
      <c r="N18" s="13">
        <f>N13-N7</f>
        <v>-3.5393634840870991E-2</v>
      </c>
      <c r="O18" s="12">
        <f>-O7+O13</f>
        <v>-2.6999999999999993</v>
      </c>
      <c r="P18" s="14">
        <f>-P7+P13</f>
        <v>-154.59999999999997</v>
      </c>
      <c r="Q18" s="13">
        <f>Q13-Q7</f>
        <v>-0.13561403508771927</v>
      </c>
      <c r="R18" s="12">
        <f t="shared" ref="R18:R19" si="18">C18+F18+I18+L18+O18</f>
        <v>-16.199999999999996</v>
      </c>
      <c r="S18" s="14">
        <f t="shared" ref="S18:S19" si="19">D18+G18+J18+M18+P18</f>
        <v>-737.59999999999991</v>
      </c>
      <c r="T18" s="13">
        <f t="shared" ref="T18:T19" si="20">S18/S$5</f>
        <v>-0.10783625730994151</v>
      </c>
    </row>
    <row r="19" spans="1:20" x14ac:dyDescent="0.25">
      <c r="A19" t="s">
        <v>6</v>
      </c>
      <c r="C19" s="15">
        <f>-C8+C14</f>
        <v>0.52</v>
      </c>
      <c r="D19" s="16">
        <f>-D8+D14</f>
        <v>19.760000000000002</v>
      </c>
      <c r="E19" s="17">
        <f>E14-E8</f>
        <v>3.2706270627062703E-2</v>
      </c>
      <c r="F19" s="15">
        <f>-F8+F14</f>
        <v>-1.92</v>
      </c>
      <c r="G19" s="16">
        <f>-G8+G14</f>
        <v>-72.959999999999994</v>
      </c>
      <c r="H19" s="17">
        <f>H14-H8</f>
        <v>-0.03</v>
      </c>
      <c r="I19" s="15">
        <f>-I8+I14</f>
        <v>0.16000000000000003</v>
      </c>
      <c r="J19" s="16">
        <f>-J8+J14</f>
        <v>6.0800000000000018</v>
      </c>
      <c r="K19" s="17">
        <f>K14-K8</f>
        <v>1.4289044289044289E-2</v>
      </c>
      <c r="L19" s="15">
        <f>-L8+L14</f>
        <v>-1.26</v>
      </c>
      <c r="M19" s="16">
        <f>-M8+M14</f>
        <v>-47.879999999999995</v>
      </c>
      <c r="N19" s="17">
        <f>N14-N8</f>
        <v>-2.9999999999999995E-2</v>
      </c>
      <c r="O19" s="15">
        <f>-O8+O14</f>
        <v>-0.89999999999999991</v>
      </c>
      <c r="P19" s="16">
        <f>-P8+P14</f>
        <v>-34.199999999999996</v>
      </c>
      <c r="Q19" s="17">
        <f>Q14-Q8</f>
        <v>-2.9999999999999995E-2</v>
      </c>
      <c r="R19" s="15">
        <f t="shared" si="18"/>
        <v>-3.4</v>
      </c>
      <c r="S19" s="16">
        <f t="shared" si="19"/>
        <v>-129.19999999999999</v>
      </c>
      <c r="T19" s="17">
        <f t="shared" si="20"/>
        <v>-1.8888888888888886E-2</v>
      </c>
    </row>
    <row r="22" spans="1:20" x14ac:dyDescent="0.25">
      <c r="C22" s="3"/>
      <c r="D22" s="3"/>
      <c r="E22" s="4"/>
      <c r="F22" s="3"/>
      <c r="G22" s="3"/>
      <c r="H22" s="4"/>
      <c r="I22" s="3"/>
      <c r="J22" s="3"/>
      <c r="K22" s="4"/>
      <c r="L22" s="3"/>
      <c r="M22" s="3"/>
      <c r="N22" s="4"/>
      <c r="O22" s="3"/>
      <c r="P22" s="3"/>
      <c r="Q22" s="4"/>
      <c r="R22" s="3"/>
      <c r="S22" s="3"/>
      <c r="T22" s="4"/>
    </row>
    <row r="23" spans="1:20" x14ac:dyDescent="0.25">
      <c r="C23" s="3"/>
      <c r="D23" s="3"/>
      <c r="E23" s="4"/>
      <c r="F23" s="3"/>
      <c r="G23" s="3"/>
      <c r="H23" s="4"/>
      <c r="I23" s="3"/>
      <c r="J23" s="3"/>
      <c r="K23" s="4"/>
      <c r="L23" s="3"/>
      <c r="M23" s="3"/>
      <c r="N23" s="4"/>
      <c r="O23" s="3"/>
      <c r="P23" s="3"/>
      <c r="Q23" s="4"/>
      <c r="R23" s="3"/>
      <c r="S23" s="3"/>
      <c r="T23" s="4"/>
    </row>
    <row r="24" spans="1:20" x14ac:dyDescent="0.25">
      <c r="C24" s="3"/>
      <c r="D24" s="3"/>
      <c r="E24" s="4"/>
      <c r="F24" s="3"/>
      <c r="G24" s="3"/>
      <c r="H24" s="4"/>
      <c r="I24" s="3"/>
      <c r="J24" s="3"/>
      <c r="K24" s="4"/>
      <c r="L24" s="3"/>
      <c r="M24" s="3"/>
      <c r="N24" s="4"/>
      <c r="O24" s="3"/>
      <c r="P24" s="3"/>
      <c r="Q24" s="4"/>
      <c r="R24" s="3"/>
      <c r="S24" s="3"/>
      <c r="T24" s="4"/>
    </row>
    <row r="33" spans="1:27" x14ac:dyDescent="0.25">
      <c r="A33" s="1" t="s">
        <v>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Elsler</dc:creator>
  <cp:lastModifiedBy>Karl Elsler</cp:lastModifiedBy>
  <dcterms:created xsi:type="dcterms:W3CDTF">2025-11-04T17:46:04Z</dcterms:created>
  <dcterms:modified xsi:type="dcterms:W3CDTF">2025-11-04T20:14:55Z</dcterms:modified>
</cp:coreProperties>
</file>